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iReal 2E 单台设备精度测试数据" sheetId="2" r:id="rId1"/>
  </sheets>
  <calcPr calcId="144525"/>
</workbook>
</file>

<file path=xl/sharedStrings.xml><?xml version="1.0" encoding="utf-8"?>
<sst xmlns="http://schemas.openxmlformats.org/spreadsheetml/2006/main" count="25" uniqueCount="25">
  <si>
    <t>Accuracy Test Data of iReal 2E (Single Unit)</t>
  </si>
  <si>
    <t>Theoratical Value</t>
  </si>
  <si>
    <t>Test 1</t>
  </si>
  <si>
    <t>Deviation Value 1</t>
  </si>
  <si>
    <t>Test 2</t>
  </si>
  <si>
    <t>Deviation Value 2</t>
  </si>
  <si>
    <t>Test 3</t>
  </si>
  <si>
    <t>Deviation Value 3</t>
  </si>
  <si>
    <t>Test 4</t>
  </si>
  <si>
    <t>Deviation Value 4</t>
  </si>
  <si>
    <t>Test 5</t>
  </si>
  <si>
    <t>Deviation Value 5</t>
  </si>
  <si>
    <t>Test 6</t>
  </si>
  <si>
    <t>Deviation Value 6</t>
  </si>
  <si>
    <t>Standard Deviation Value</t>
  </si>
  <si>
    <t>uA</t>
  </si>
  <si>
    <t>uB</t>
  </si>
  <si>
    <t>Test Result (Optimal Estimate Value)</t>
  </si>
  <si>
    <r>
      <t>k</t>
    </r>
    <r>
      <rPr>
        <b/>
        <sz val="12"/>
        <color theme="1"/>
        <rFont val="Calibri"/>
        <charset val="134"/>
      </rPr>
      <t>=2</t>
    </r>
  </si>
  <si>
    <t>Measurement Point</t>
  </si>
  <si>
    <t>Average Deviation Value</t>
  </si>
  <si>
    <t>Max.</t>
  </si>
  <si>
    <t>Min.</t>
  </si>
  <si>
    <t>Distance between the Centre of Sphere</t>
  </si>
  <si>
    <t>Note: The above test data is only the result of single device test.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</si>
</sst>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  <numFmt numFmtId="178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4"/>
      <color theme="1"/>
      <name val="Calibri"/>
      <charset val="134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b/>
      <i/>
      <sz val="12"/>
      <color theme="1"/>
      <name val="Calibr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ck">
        <color theme="4" tint="0.4"/>
      </left>
      <right style="thick">
        <color theme="4" tint="0.4"/>
      </right>
      <top style="thick">
        <color theme="4" tint="0.4"/>
      </top>
      <bottom style="thick">
        <color theme="4" tint="0.4"/>
      </bottom>
      <diagonal/>
    </border>
    <border>
      <left style="thick">
        <color theme="4" tint="0.4"/>
      </left>
      <right style="thick">
        <color theme="4" tint="0.4"/>
      </right>
      <top/>
      <bottom style="thick">
        <color theme="4" tint="0.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tabSelected="1" workbookViewId="0">
      <selection activeCell="A7" sqref="A7:W7"/>
    </sheetView>
  </sheetViews>
  <sheetFormatPr defaultColWidth="9" defaultRowHeight="15"/>
  <cols>
    <col min="1" max="1" width="21.25" style="1" customWidth="1"/>
    <col min="2" max="2" width="17" style="1" customWidth="1"/>
    <col min="3" max="3" width="11.8833333333333" style="1" customWidth="1"/>
    <col min="4" max="4" width="21.25" style="1" customWidth="1"/>
    <col min="5" max="5" width="12.1333333333333" style="1" customWidth="1"/>
    <col min="6" max="6" width="17.125" style="1" customWidth="1"/>
    <col min="7" max="7" width="11.5" style="1" customWidth="1"/>
    <col min="8" max="8" width="17.125" style="1" customWidth="1"/>
    <col min="9" max="9" width="13.5" style="1" customWidth="1"/>
    <col min="10" max="10" width="17.125" style="1" customWidth="1"/>
    <col min="11" max="11" width="13.5" style="1" customWidth="1"/>
    <col min="12" max="12" width="17.125" style="1" customWidth="1"/>
    <col min="13" max="13" width="12.25" style="1" customWidth="1"/>
    <col min="14" max="14" width="17.125" style="1" customWidth="1"/>
    <col min="15" max="15" width="24.375" style="1" customWidth="1"/>
    <col min="16" max="16" width="23.3916666666667" style="1" customWidth="1"/>
    <col min="17" max="17" width="22.875" style="1" customWidth="1"/>
    <col min="18" max="18" width="34.875" style="1" customWidth="1"/>
    <col min="19" max="19" width="20.1333333333333" style="1" customWidth="1"/>
    <col min="20" max="20" width="19.375" style="1" customWidth="1"/>
    <col min="21" max="21" width="23.75" style="1" customWidth="1"/>
    <col min="22" max="23" width="14.1083333333333" style="1"/>
    <col min="24" max="16384" width="9" style="1"/>
  </cols>
  <sheetData>
    <row r="1" s="1" customFormat="1" ht="25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25" customHeight="1" spans="1:23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11" t="s">
        <v>15</v>
      </c>
      <c r="Q2" s="11" t="s">
        <v>16</v>
      </c>
      <c r="R2" s="6" t="s">
        <v>17</v>
      </c>
      <c r="S2" s="13" t="s">
        <v>18</v>
      </c>
      <c r="T2" s="6" t="s">
        <v>19</v>
      </c>
      <c r="U2" s="6" t="s">
        <v>20</v>
      </c>
      <c r="V2" s="6" t="s">
        <v>21</v>
      </c>
      <c r="W2" s="6" t="s">
        <v>22</v>
      </c>
    </row>
    <row r="3" s="1" customFormat="1" ht="25" customHeight="1" spans="1:23">
      <c r="A3" s="7" t="s">
        <v>23</v>
      </c>
      <c r="B3" s="8">
        <v>799.766</v>
      </c>
      <c r="C3" s="8">
        <v>799.69336</v>
      </c>
      <c r="D3" s="8">
        <f t="shared" ref="D3:D6" si="0">C3-B3</f>
        <v>-0.0726399999999785</v>
      </c>
      <c r="E3" s="8">
        <v>799.73102</v>
      </c>
      <c r="F3" s="8">
        <f t="shared" ref="F3:F6" si="1">E3-B3</f>
        <v>-0.0349800000000187</v>
      </c>
      <c r="G3" s="8">
        <v>799.62622</v>
      </c>
      <c r="H3" s="8">
        <f t="shared" ref="H3:H6" si="2">G3-B3</f>
        <v>-0.139779999999973</v>
      </c>
      <c r="I3" s="8">
        <v>799.63922</v>
      </c>
      <c r="J3" s="8">
        <f t="shared" ref="J3:J6" si="3">I3-B3</f>
        <v>-0.12677999999994</v>
      </c>
      <c r="K3" s="8">
        <v>799.60431</v>
      </c>
      <c r="L3" s="8">
        <f t="shared" ref="L3:L6" si="4">K3-B3</f>
        <v>-0.161689999999908</v>
      </c>
      <c r="M3" s="8">
        <v>799.65198</v>
      </c>
      <c r="N3" s="8">
        <f t="shared" ref="N3:N6" si="5">M3-B3</f>
        <v>-0.114019999999982</v>
      </c>
      <c r="O3" s="8">
        <f t="shared" ref="O3:O6" si="6">STDEVA(C3:C3,E3,G3,I3,K3,M3)</f>
        <v>0.0466115177825928</v>
      </c>
      <c r="P3" s="12">
        <f>O3/SQRT(6)</f>
        <v>0.0190290724506695</v>
      </c>
      <c r="Q3" s="8">
        <v>0.0015</v>
      </c>
      <c r="R3" s="14">
        <f t="shared" ref="R3:R6" si="7">AVERAGE(C3,E3,G3,I3,K3,M3)</f>
        <v>799.657685</v>
      </c>
      <c r="S3" s="14">
        <f>SQRT(P3^2+Q3^2)*2</f>
        <v>0.0381762019238597</v>
      </c>
      <c r="T3" s="8">
        <v>800</v>
      </c>
      <c r="U3" s="15">
        <f t="shared" ref="U3:U6" si="8">AVERAGE(D3,F3,H3,J3,L3,N3)</f>
        <v>-0.108314999999967</v>
      </c>
      <c r="V3" s="15">
        <f t="shared" ref="V3:V6" si="9">U3+S3</f>
        <v>-0.0701387980761073</v>
      </c>
      <c r="W3" s="15">
        <f t="shared" ref="W3:W6" si="10">U3-S3</f>
        <v>-0.146491201923827</v>
      </c>
    </row>
    <row r="4" s="1" customFormat="1" ht="25" customHeight="1" spans="1:23">
      <c r="A4" s="7"/>
      <c r="B4" s="8">
        <v>529.901</v>
      </c>
      <c r="C4" s="8">
        <v>529.84747</v>
      </c>
      <c r="D4" s="8">
        <f t="shared" si="0"/>
        <v>-0.0535299999999097</v>
      </c>
      <c r="E4" s="8">
        <v>529.85321</v>
      </c>
      <c r="F4" s="8">
        <f t="shared" si="1"/>
        <v>-0.0477899999999636</v>
      </c>
      <c r="G4" s="8">
        <v>529.79456</v>
      </c>
      <c r="H4" s="8">
        <f t="shared" si="2"/>
        <v>-0.106439999999907</v>
      </c>
      <c r="I4" s="8">
        <v>529.79663</v>
      </c>
      <c r="J4" s="8">
        <f t="shared" si="3"/>
        <v>-0.104369999999903</v>
      </c>
      <c r="K4" s="8">
        <v>529.78479</v>
      </c>
      <c r="L4" s="8">
        <f t="shared" si="4"/>
        <v>-0.11620999999991</v>
      </c>
      <c r="M4" s="8">
        <v>529.7998</v>
      </c>
      <c r="N4" s="8">
        <f t="shared" si="5"/>
        <v>-0.101199999999949</v>
      </c>
      <c r="O4" s="8">
        <f t="shared" si="6"/>
        <v>0.0296063653065678</v>
      </c>
      <c r="P4" s="12">
        <f>O4/SQRT(6)</f>
        <v>0.0120867480232549</v>
      </c>
      <c r="Q4" s="8"/>
      <c r="R4" s="14">
        <f t="shared" si="7"/>
        <v>529.812743333333</v>
      </c>
      <c r="S4" s="14">
        <f>SQRT(P4^2+Q4^2)*2</f>
        <v>0.0241734960465099</v>
      </c>
      <c r="T4" s="8">
        <v>530</v>
      </c>
      <c r="U4" s="15">
        <f t="shared" si="8"/>
        <v>-0.0882566666665904</v>
      </c>
      <c r="V4" s="15">
        <f t="shared" si="9"/>
        <v>-0.0640831706200805</v>
      </c>
      <c r="W4" s="15">
        <f t="shared" si="10"/>
        <v>-0.1124301627131</v>
      </c>
    </row>
    <row r="5" s="1" customFormat="1" ht="25" customHeight="1" spans="1:23">
      <c r="A5" s="7"/>
      <c r="B5" s="8">
        <v>319.919</v>
      </c>
      <c r="C5" s="8">
        <v>319.85071</v>
      </c>
      <c r="D5" s="8">
        <f t="shared" si="0"/>
        <v>-0.0682899999999904</v>
      </c>
      <c r="E5" s="8">
        <v>319.89725</v>
      </c>
      <c r="F5" s="8">
        <f t="shared" si="1"/>
        <v>-0.0217499999999973</v>
      </c>
      <c r="G5" s="8">
        <v>319.8541</v>
      </c>
      <c r="H5" s="8">
        <f t="shared" si="2"/>
        <v>-0.064899999999966</v>
      </c>
      <c r="I5" s="8">
        <v>319.83661</v>
      </c>
      <c r="J5" s="8">
        <f t="shared" si="3"/>
        <v>-0.0823899999999753</v>
      </c>
      <c r="K5" s="8">
        <v>319.85062</v>
      </c>
      <c r="L5" s="8">
        <f t="shared" si="4"/>
        <v>-0.0683799999999906</v>
      </c>
      <c r="M5" s="8">
        <v>319.82935</v>
      </c>
      <c r="N5" s="8">
        <f t="shared" si="5"/>
        <v>-0.089650000000006</v>
      </c>
      <c r="O5" s="8">
        <f t="shared" si="6"/>
        <v>0.0236561507153341</v>
      </c>
      <c r="P5" s="12">
        <f>O5/SQRT(6)</f>
        <v>0.00965758308849064</v>
      </c>
      <c r="Q5" s="8"/>
      <c r="R5" s="14">
        <f t="shared" si="7"/>
        <v>319.853106666667</v>
      </c>
      <c r="S5" s="14">
        <f>SQRT(P5^2+Q5^2)*2</f>
        <v>0.0193151661769813</v>
      </c>
      <c r="T5" s="8">
        <v>520</v>
      </c>
      <c r="U5" s="15">
        <f t="shared" si="8"/>
        <v>-0.0658933333333209</v>
      </c>
      <c r="V5" s="15">
        <f t="shared" si="9"/>
        <v>-0.0465781671563396</v>
      </c>
      <c r="W5" s="15">
        <f t="shared" si="10"/>
        <v>-0.0852084995103022</v>
      </c>
    </row>
    <row r="6" s="1" customFormat="1" ht="25" customHeight="1" spans="1:23">
      <c r="A6" s="7"/>
      <c r="B6" s="8">
        <v>229.998</v>
      </c>
      <c r="C6" s="8">
        <v>229.93512</v>
      </c>
      <c r="D6" s="8">
        <f t="shared" si="0"/>
        <v>-0.0628799999999785</v>
      </c>
      <c r="E6" s="8">
        <v>229.97528</v>
      </c>
      <c r="F6" s="8">
        <f t="shared" si="1"/>
        <v>-0.0227199999999925</v>
      </c>
      <c r="G6" s="8">
        <v>229.95047</v>
      </c>
      <c r="H6" s="8">
        <f t="shared" si="2"/>
        <v>-0.0475299999999947</v>
      </c>
      <c r="I6" s="8">
        <v>229.90462</v>
      </c>
      <c r="J6" s="8">
        <f t="shared" si="3"/>
        <v>-0.0933799999999962</v>
      </c>
      <c r="K6" s="8">
        <v>229.96729</v>
      </c>
      <c r="L6" s="8">
        <f t="shared" si="4"/>
        <v>-0.0307099999999991</v>
      </c>
      <c r="M6" s="8">
        <v>229.95724</v>
      </c>
      <c r="N6" s="8">
        <f t="shared" si="5"/>
        <v>-0.0407599999999775</v>
      </c>
      <c r="O6" s="8">
        <f t="shared" si="6"/>
        <v>0.0255139951137931</v>
      </c>
      <c r="P6" s="12">
        <f>O6/SQRT(6)</f>
        <v>0.0104160448881094</v>
      </c>
      <c r="Q6" s="8"/>
      <c r="R6" s="14">
        <f t="shared" si="7"/>
        <v>229.948336666667</v>
      </c>
      <c r="S6" s="14">
        <f>SQRT(P6^2+Q6^2)*2</f>
        <v>0.0208320897762188</v>
      </c>
      <c r="T6" s="8">
        <v>230</v>
      </c>
      <c r="U6" s="15">
        <f t="shared" si="8"/>
        <v>-0.0496633333333231</v>
      </c>
      <c r="V6" s="15">
        <f t="shared" si="9"/>
        <v>-0.0288312435571043</v>
      </c>
      <c r="W6" s="15">
        <f t="shared" si="10"/>
        <v>-0.0704954231095419</v>
      </c>
    </row>
    <row r="7" s="3" customFormat="1" ht="25" customHeight="1" spans="1:23">
      <c r="A7" s="9" t="s">
        <v>24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.75" spans="19:20">
      <c r="S8" s="16"/>
      <c r="T8" s="16"/>
    </row>
    <row r="9" spans="12:20">
      <c r="L9"/>
      <c r="M9"/>
      <c r="S9" s="16"/>
      <c r="T9" s="16"/>
    </row>
  </sheetData>
  <mergeCells count="4">
    <mergeCell ref="A1:W1"/>
    <mergeCell ref="A7:W7"/>
    <mergeCell ref="A3:A6"/>
    <mergeCell ref="Q3:Q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iReal 2E 单台设备精度测试数据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何振贵&amp;三维扫描仪&amp;3D数字化</cp:lastModifiedBy>
  <dcterms:created xsi:type="dcterms:W3CDTF">2015-06-05T18:19:00Z</dcterms:created>
  <dcterms:modified xsi:type="dcterms:W3CDTF">2022-09-27T07:47:22Z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813D1EBD144B4B5DAFFB32440D434866</vt:lpwstr>
  </property>
  <property fmtid="{D5CDD505-2E9C-101B-9397-08002B2CF9AE}" pid="3" name="KSOProductBuildVer">
    <vt:lpwstr>2052-11.1.0.12358</vt:lpwstr>
  </property>
</Properties>
</file>